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65" windowWidth="21075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'Sheet1'!$A$3:$G$22</definedName>
  </definedNames>
  <calcPr calcId="125725"/>
</workbook>
</file>

<file path=xl/sharedStrings.xml><?xml version="1.0" encoding="utf-8"?>
<sst xmlns="http://schemas.openxmlformats.org/spreadsheetml/2006/main" count="27" uniqueCount="27">
  <si>
    <t xml:space="preserve"># of Positions </t>
  </si>
  <si>
    <t>Total</t>
  </si>
  <si>
    <t>Ann Arbor City</t>
  </si>
  <si>
    <t>Ann Arbor Twp</t>
  </si>
  <si>
    <t>Chelsea</t>
  </si>
  <si>
    <t>Dexter</t>
  </si>
  <si>
    <t>Mancshester</t>
  </si>
  <si>
    <t>Milan</t>
  </si>
  <si>
    <t>Northfield</t>
  </si>
  <si>
    <t>Pittsfield</t>
  </si>
  <si>
    <t>Salem</t>
  </si>
  <si>
    <t>Saline</t>
  </si>
  <si>
    <t>Scio</t>
  </si>
  <si>
    <t>Superior</t>
  </si>
  <si>
    <t>Van Buren</t>
  </si>
  <si>
    <t>Ypsilanti City</t>
  </si>
  <si>
    <t>Ypsilanti Twp</t>
  </si>
  <si>
    <t>Burn &amp; Tactical Operations Trailer</t>
  </si>
  <si>
    <t>Percent of Match</t>
  </si>
  <si>
    <t>Department 10% Match</t>
  </si>
  <si>
    <t>Participating Department Name</t>
  </si>
  <si>
    <t>2014 AAFD Hosted AFG Grant</t>
  </si>
  <si>
    <t>Extra Start Material Costs</t>
  </si>
  <si>
    <t>Training Cost/Backfill</t>
  </si>
  <si>
    <t>Total Project - $392,754.00</t>
  </si>
  <si>
    <t>Federal Share $392754/1.10             = $357,050</t>
  </si>
  <si>
    <t>Applicant Match $35,704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</si>
</sst>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" fontId="0" fillId="0" borderId="5" xfId="0" applyNumberFormat="1" applyFont="1" applyFill="1" applyBorder="1" applyAlignment="1">
      <alignment horizontal="center" wrapText="1"/>
    </xf>
    <xf numFmtId="2" fontId="0" fillId="0" borderId="4" xfId="15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2" borderId="0" xfId="0" applyFill="1"/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Fill="1" applyBorder="1" applyAlignment="1">
      <alignment horizontal="center" wrapText="1"/>
    </xf>
    <xf numFmtId="0" fontId="0" fillId="0" borderId="8" xfId="0" applyBorder="1"/>
    <xf numFmtId="0" fontId="4" fillId="3" borderId="9" xfId="0" applyFont="1" applyFill="1" applyBorder="1" applyAlignment="1">
      <alignment wrapText="1"/>
    </xf>
    <xf numFmtId="0" fontId="0" fillId="3" borderId="10" xfId="0" applyFill="1" applyBorder="1" applyAlignment="1">
      <alignment horizontal="center" wrapText="1"/>
    </xf>
    <xf numFmtId="9" fontId="0" fillId="3" borderId="11" xfId="15" applyFont="1" applyFill="1" applyBorder="1" applyAlignment="1">
      <alignment horizontal="center" wrapText="1"/>
    </xf>
    <xf numFmtId="164" fontId="0" fillId="3" borderId="12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4" fontId="3" fillId="0" borderId="2" xfId="16" applyNumberFormat="1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164" fontId="0" fillId="3" borderId="11" xfId="0" applyNumberFormat="1" applyFill="1" applyBorder="1" applyAlignment="1">
      <alignment horizontal="center" wrapText="1"/>
    </xf>
    <xf numFmtId="164" fontId="0" fillId="0" borderId="0" xfId="0" applyNumberFormat="1"/>
    <xf numFmtId="6" fontId="2" fillId="3" borderId="0" xfId="16" applyNumberFormat="1" applyFont="1" applyFill="1" applyAlignment="1">
      <alignment horizontal="center" wrapText="1"/>
    </xf>
    <xf numFmtId="0" fontId="0" fillId="3" borderId="0" xfId="0" applyFill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164" fontId="3" fillId="0" borderId="14" xfId="16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2" fillId="3" borderId="0" xfId="16" applyNumberFormat="1" applyFont="1" applyFill="1" applyAlignment="1">
      <alignment horizont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tabSelected="1" workbookViewId="0" topLeftCell="A1">
      <selection activeCell="E3" sqref="E3"/>
    </sheetView>
  </sheetViews>
  <sheetFormatPr defaultColWidth="9.140625" defaultRowHeight="15"/>
  <cols>
    <col min="1" max="1" width="39.7109375" style="0" customWidth="1"/>
    <col min="2" max="11" width="30.7109375" style="0" customWidth="1"/>
  </cols>
  <sheetData>
    <row r="3" spans="1:3" ht="65.25" customHeight="1">
      <c r="A3" s="36" t="s">
        <v>24</v>
      </c>
      <c r="B3" s="37" t="s">
        <v>25</v>
      </c>
      <c r="C3" s="37" t="s">
        <v>26</v>
      </c>
    </row>
    <row r="4" spans="1:11" ht="56.25" customHeight="1" thickBot="1">
      <c r="A4" s="24" t="s">
        <v>21</v>
      </c>
      <c r="B4" s="35">
        <v>392754</v>
      </c>
      <c r="C4" s="30"/>
      <c r="D4" s="24" t="s">
        <v>17</v>
      </c>
      <c r="E4" s="24" t="s">
        <v>22</v>
      </c>
      <c r="F4" s="24" t="s">
        <v>23</v>
      </c>
      <c r="G4" s="29">
        <v>35704</v>
      </c>
      <c r="H4" s="8"/>
      <c r="I4" s="9"/>
      <c r="J4" s="9"/>
      <c r="K4" s="9"/>
    </row>
    <row r="5" spans="1:11" ht="25.5" customHeight="1" thickBot="1">
      <c r="A5" s="1" t="s">
        <v>20</v>
      </c>
      <c r="B5" s="2" t="s">
        <v>0</v>
      </c>
      <c r="C5" s="2" t="s">
        <v>18</v>
      </c>
      <c r="D5" s="25">
        <v>342619</v>
      </c>
      <c r="E5" s="25">
        <v>743</v>
      </c>
      <c r="F5" s="25">
        <v>49392</v>
      </c>
      <c r="G5" s="3" t="s">
        <v>19</v>
      </c>
      <c r="H5" s="10"/>
      <c r="I5" s="10"/>
      <c r="J5" s="11"/>
      <c r="K5" s="11"/>
    </row>
    <row r="6" spans="1:11" ht="25.5" customHeight="1">
      <c r="A6" s="31"/>
      <c r="B6" s="32"/>
      <c r="C6" s="32"/>
      <c r="D6" s="33">
        <v>31147</v>
      </c>
      <c r="E6" s="33">
        <v>67</v>
      </c>
      <c r="F6" s="33">
        <v>4490</v>
      </c>
      <c r="G6" s="34">
        <f>SUM(D6:F6)</f>
        <v>35704</v>
      </c>
      <c r="H6" s="10"/>
      <c r="I6" s="10"/>
      <c r="J6" s="11"/>
      <c r="K6" s="11"/>
    </row>
    <row r="7" spans="1:11" ht="20.1" customHeight="1">
      <c r="A7" s="17" t="s">
        <v>2</v>
      </c>
      <c r="B7" s="4">
        <v>85</v>
      </c>
      <c r="C7" s="7">
        <f aca="true" t="shared" si="0" ref="C7:C21">B7/420</f>
        <v>0.20238095238095238</v>
      </c>
      <c r="D7" s="26">
        <f>(D6)*C7</f>
        <v>6303.559523809524</v>
      </c>
      <c r="E7" s="26">
        <f>(E6)*C7</f>
        <v>13.55952380952381</v>
      </c>
      <c r="F7" s="26">
        <f>(F6)*C7</f>
        <v>908.6904761904761</v>
      </c>
      <c r="G7" s="18">
        <f>C7*G4</f>
        <v>7225.809523809524</v>
      </c>
      <c r="H7" s="12"/>
      <c r="I7" s="13"/>
      <c r="J7" s="13"/>
      <c r="K7" s="13"/>
    </row>
    <row r="8" spans="1:11" ht="20.1" customHeight="1">
      <c r="A8" s="19" t="s">
        <v>3</v>
      </c>
      <c r="B8" s="5">
        <v>14</v>
      </c>
      <c r="C8" s="7">
        <f t="shared" si="0"/>
        <v>0.03333333333333333</v>
      </c>
      <c r="D8" s="26">
        <f>(D6)*C8</f>
        <v>1038.2333333333333</v>
      </c>
      <c r="E8" s="26">
        <f>(E6)*C8</f>
        <v>2.2333333333333334</v>
      </c>
      <c r="F8" s="26">
        <f>(F6)*C8</f>
        <v>149.66666666666666</v>
      </c>
      <c r="G8" s="18">
        <f>C8*G4</f>
        <v>1190.1333333333332</v>
      </c>
      <c r="H8" s="12"/>
      <c r="I8" s="13"/>
      <c r="J8" s="13"/>
      <c r="K8" s="13"/>
    </row>
    <row r="9" spans="1:11" ht="20.1" customHeight="1">
      <c r="A9" s="19" t="s">
        <v>4</v>
      </c>
      <c r="B9" s="5">
        <v>15</v>
      </c>
      <c r="C9" s="7">
        <f t="shared" si="0"/>
        <v>0.03571428571428571</v>
      </c>
      <c r="D9" s="26">
        <f>(D6)*C9</f>
        <v>1112.392857142857</v>
      </c>
      <c r="E9" s="26">
        <f>(E6)*C9</f>
        <v>2.392857142857143</v>
      </c>
      <c r="F9" s="26">
        <f>(F6)*C9</f>
        <v>160.35714285714286</v>
      </c>
      <c r="G9" s="18">
        <f>C9*G4</f>
        <v>1275.142857142857</v>
      </c>
      <c r="H9" s="12"/>
      <c r="I9" s="13"/>
      <c r="J9" s="13"/>
      <c r="K9" s="13"/>
    </row>
    <row r="10" spans="1:11" ht="20.1" customHeight="1">
      <c r="A10" s="19" t="s">
        <v>5</v>
      </c>
      <c r="B10" s="5">
        <v>26</v>
      </c>
      <c r="C10" s="7">
        <f t="shared" si="0"/>
        <v>0.06190476190476191</v>
      </c>
      <c r="D10" s="26">
        <f>(D6)*C10</f>
        <v>1928.1476190476192</v>
      </c>
      <c r="E10" s="26">
        <f>(E6)*C10</f>
        <v>4.147619047619048</v>
      </c>
      <c r="F10" s="26">
        <f>(F6)*C10</f>
        <v>277.95238095238096</v>
      </c>
      <c r="G10" s="18">
        <f>C10*G4</f>
        <v>2210.247619047619</v>
      </c>
      <c r="H10" s="12"/>
      <c r="I10" s="13"/>
      <c r="J10" s="13"/>
      <c r="K10" s="13"/>
    </row>
    <row r="11" spans="1:11" ht="20.1" customHeight="1">
      <c r="A11" s="19" t="s">
        <v>6</v>
      </c>
      <c r="B11" s="5">
        <v>25</v>
      </c>
      <c r="C11" s="7">
        <f t="shared" si="0"/>
        <v>0.05952380952380952</v>
      </c>
      <c r="D11" s="26">
        <f>(D6)*C11</f>
        <v>1853.9880952380952</v>
      </c>
      <c r="E11" s="26">
        <f>(E6)*C11</f>
        <v>3.9880952380952377</v>
      </c>
      <c r="F11" s="26">
        <f>(F6)*C11</f>
        <v>267.26190476190476</v>
      </c>
      <c r="G11" s="18">
        <f>C11*G4</f>
        <v>2125.238095238095</v>
      </c>
      <c r="H11" s="12"/>
      <c r="I11" s="13"/>
      <c r="J11" s="13"/>
      <c r="K11" s="13"/>
    </row>
    <row r="12" spans="1:11" ht="20.1" customHeight="1">
      <c r="A12" s="19" t="s">
        <v>7</v>
      </c>
      <c r="B12" s="5">
        <v>29</v>
      </c>
      <c r="C12" s="7">
        <f t="shared" si="0"/>
        <v>0.06904761904761905</v>
      </c>
      <c r="D12" s="26">
        <f>(D6)*C12</f>
        <v>2150.6261904761905</v>
      </c>
      <c r="E12" s="26">
        <f>(E6)*C12</f>
        <v>4.626190476190477</v>
      </c>
      <c r="F12" s="26">
        <f>(F6)*C12</f>
        <v>310.0238095238095</v>
      </c>
      <c r="G12" s="18">
        <f>C12*G4</f>
        <v>2465.2761904761905</v>
      </c>
      <c r="H12" s="12"/>
      <c r="I12" s="13"/>
      <c r="J12" s="13"/>
      <c r="K12" s="13"/>
    </row>
    <row r="13" spans="1:11" ht="20.1" customHeight="1">
      <c r="A13" s="19" t="s">
        <v>8</v>
      </c>
      <c r="B13" s="6">
        <v>23</v>
      </c>
      <c r="C13" s="7">
        <f t="shared" si="0"/>
        <v>0.05476190476190476</v>
      </c>
      <c r="D13" s="26">
        <f>(D6)*C13</f>
        <v>1705.6690476190477</v>
      </c>
      <c r="E13" s="26">
        <f>(E6)*C13</f>
        <v>3.669047619047619</v>
      </c>
      <c r="F13" s="26">
        <f>(F6)*C13</f>
        <v>245.88095238095238</v>
      </c>
      <c r="G13" s="18">
        <f>C13*G4</f>
        <v>1955.2190476190476</v>
      </c>
      <c r="H13" s="12"/>
      <c r="I13" s="13"/>
      <c r="J13" s="13"/>
      <c r="K13" s="13"/>
    </row>
    <row r="14" spans="1:11" ht="20.1" customHeight="1">
      <c r="A14" s="19" t="s">
        <v>9</v>
      </c>
      <c r="B14" s="5">
        <v>28</v>
      </c>
      <c r="C14" s="7">
        <f t="shared" si="0"/>
        <v>0.06666666666666667</v>
      </c>
      <c r="D14" s="26">
        <f>(D6)*C14</f>
        <v>2076.4666666666667</v>
      </c>
      <c r="E14" s="26">
        <f>(E6)*C14</f>
        <v>4.466666666666667</v>
      </c>
      <c r="F14" s="26">
        <f>(F6)*C14</f>
        <v>299.3333333333333</v>
      </c>
      <c r="G14" s="18">
        <f>C14*G4</f>
        <v>2380.2666666666664</v>
      </c>
      <c r="H14" s="12"/>
      <c r="I14" s="13"/>
      <c r="J14" s="13"/>
      <c r="K14" s="13"/>
    </row>
    <row r="15" spans="1:11" ht="20.1" customHeight="1">
      <c r="A15" s="19" t="s">
        <v>10</v>
      </c>
      <c r="B15" s="5">
        <v>27</v>
      </c>
      <c r="C15" s="7">
        <f t="shared" si="0"/>
        <v>0.06428571428571428</v>
      </c>
      <c r="D15" s="26">
        <f>(D6)*C15</f>
        <v>2002.3071428571427</v>
      </c>
      <c r="E15" s="26">
        <f>(E6)*C15</f>
        <v>4.307142857142857</v>
      </c>
      <c r="F15" s="26">
        <f>(F6)*C15</f>
        <v>288.6428571428571</v>
      </c>
      <c r="G15" s="18">
        <f>C15*G4</f>
        <v>2295.2571428571428</v>
      </c>
      <c r="H15" s="12"/>
      <c r="I15" s="13"/>
      <c r="J15" s="13"/>
      <c r="K15" s="13"/>
    </row>
    <row r="16" spans="1:11" ht="20.1" customHeight="1">
      <c r="A16" s="19" t="s">
        <v>11</v>
      </c>
      <c r="B16" s="5">
        <v>22</v>
      </c>
      <c r="C16" s="7">
        <f t="shared" si="0"/>
        <v>0.05238095238095238</v>
      </c>
      <c r="D16" s="26">
        <f>(D6)*C16</f>
        <v>1631.509523809524</v>
      </c>
      <c r="E16" s="26">
        <f>(E6)*C16</f>
        <v>3.5095238095238095</v>
      </c>
      <c r="F16" s="26">
        <f>(F6)*C16</f>
        <v>235.1904761904762</v>
      </c>
      <c r="G16" s="18">
        <f>C16*G4</f>
        <v>1870.209523809524</v>
      </c>
      <c r="H16" s="12"/>
      <c r="I16" s="13"/>
      <c r="J16" s="13"/>
      <c r="K16" s="13"/>
    </row>
    <row r="17" spans="1:11" ht="20.1" customHeight="1">
      <c r="A17" s="19" t="s">
        <v>12</v>
      </c>
      <c r="B17" s="5">
        <v>20</v>
      </c>
      <c r="C17" s="7">
        <f t="shared" si="0"/>
        <v>0.047619047619047616</v>
      </c>
      <c r="D17" s="26">
        <f>(D6)*C17</f>
        <v>1483.1904761904761</v>
      </c>
      <c r="E17" s="26">
        <f>(E6)*C17</f>
        <v>3.1904761904761902</v>
      </c>
      <c r="F17" s="26">
        <f>(F6)*C17</f>
        <v>213.8095238095238</v>
      </c>
      <c r="G17" s="18">
        <f>C17*G4</f>
        <v>1700.1904761904761</v>
      </c>
      <c r="H17" s="12"/>
      <c r="I17" s="13"/>
      <c r="J17" s="13"/>
      <c r="K17" s="13"/>
    </row>
    <row r="18" spans="1:11" ht="20.1" customHeight="1">
      <c r="A18" s="19" t="s">
        <v>13</v>
      </c>
      <c r="B18" s="5">
        <v>9</v>
      </c>
      <c r="C18" s="7">
        <f t="shared" si="0"/>
        <v>0.02142857142857143</v>
      </c>
      <c r="D18" s="26">
        <f>(D6)*C18</f>
        <v>667.4357142857143</v>
      </c>
      <c r="E18" s="26">
        <f>(E6)*C18</f>
        <v>1.4357142857142857</v>
      </c>
      <c r="F18" s="26">
        <f>(F6)*C18</f>
        <v>96.21428571428571</v>
      </c>
      <c r="G18" s="18">
        <f>C18*G4</f>
        <v>765.0857142857143</v>
      </c>
      <c r="H18" s="12"/>
      <c r="I18" s="13"/>
      <c r="J18" s="13"/>
      <c r="K18" s="13"/>
    </row>
    <row r="19" spans="1:11" ht="20.1" customHeight="1">
      <c r="A19" s="19" t="s">
        <v>14</v>
      </c>
      <c r="B19" s="5">
        <v>50</v>
      </c>
      <c r="C19" s="7">
        <f t="shared" si="0"/>
        <v>0.11904761904761904</v>
      </c>
      <c r="D19" s="26">
        <f>(D6)*C19</f>
        <v>3707.9761904761904</v>
      </c>
      <c r="E19" s="26">
        <f>(E6)*C19</f>
        <v>7.976190476190475</v>
      </c>
      <c r="F19" s="26">
        <f>(F6)*C19</f>
        <v>534.5238095238095</v>
      </c>
      <c r="G19" s="18">
        <f>C19*G4</f>
        <v>4250.47619047619</v>
      </c>
      <c r="H19" s="12"/>
      <c r="I19" s="13"/>
      <c r="J19" s="13"/>
      <c r="K19" s="13"/>
    </row>
    <row r="20" spans="1:11" ht="20.1" customHeight="1">
      <c r="A20" s="19" t="s">
        <v>15</v>
      </c>
      <c r="B20" s="5">
        <v>20</v>
      </c>
      <c r="C20" s="7">
        <f t="shared" si="0"/>
        <v>0.047619047619047616</v>
      </c>
      <c r="D20" s="26">
        <f>(D6)*C20</f>
        <v>1483.1904761904761</v>
      </c>
      <c r="E20" s="26">
        <f>(E6)*C20</f>
        <v>3.1904761904761902</v>
      </c>
      <c r="F20" s="26">
        <f>(F6)*C20</f>
        <v>213.8095238095238</v>
      </c>
      <c r="G20" s="18">
        <f>C20*G4</f>
        <v>1700.1904761904761</v>
      </c>
      <c r="H20" s="12"/>
      <c r="I20" s="13"/>
      <c r="J20" s="13"/>
      <c r="K20" s="13"/>
    </row>
    <row r="21" spans="1:11" ht="20.1" customHeight="1">
      <c r="A21" s="19" t="s">
        <v>16</v>
      </c>
      <c r="B21" s="5">
        <v>27</v>
      </c>
      <c r="C21" s="7">
        <f t="shared" si="0"/>
        <v>0.06428571428571428</v>
      </c>
      <c r="D21" s="26">
        <f>(D6)*C21</f>
        <v>2002.3071428571427</v>
      </c>
      <c r="E21" s="26">
        <f>(E6)*C21</f>
        <v>4.307142857142857</v>
      </c>
      <c r="F21" s="26">
        <f>(F6)*C21</f>
        <v>288.6428571428571</v>
      </c>
      <c r="G21" s="18">
        <f>C21*G4</f>
        <v>2295.2571428571428</v>
      </c>
      <c r="H21" s="12"/>
      <c r="I21" s="13"/>
      <c r="J21" s="13"/>
      <c r="K21" s="13"/>
    </row>
    <row r="22" spans="1:11" ht="19.5" thickBot="1">
      <c r="A22" s="20" t="s">
        <v>1</v>
      </c>
      <c r="B22" s="21">
        <f>SUM(B7:B21)</f>
        <v>420</v>
      </c>
      <c r="C22" s="22">
        <f>SUM(C7:C21)</f>
        <v>1</v>
      </c>
      <c r="D22" s="27">
        <f>SUM(D7:D21)</f>
        <v>31147</v>
      </c>
      <c r="E22" s="27">
        <f>SUM(E7:E21)</f>
        <v>67</v>
      </c>
      <c r="F22" s="27">
        <f>SUM(F7:F21)</f>
        <v>4490</v>
      </c>
      <c r="G22" s="23">
        <f>SUM(D22:F22)</f>
        <v>35704</v>
      </c>
      <c r="H22" s="15"/>
      <c r="I22" s="16"/>
      <c r="J22" s="16"/>
      <c r="K22" s="16"/>
    </row>
    <row r="23" spans="8:11" ht="15">
      <c r="H23" s="14"/>
      <c r="I23" s="14"/>
      <c r="J23" s="14"/>
      <c r="K23" s="14"/>
    </row>
    <row r="25" ht="15">
      <c r="F25" s="28"/>
    </row>
  </sheetData>
  <printOptions/>
  <pageMargins left="0.2" right="0" top="0.75" bottom="0.75" header="0.3" footer="0.3"/>
  <pageSetup fitToHeight="1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STFD</dc:creator>
  <cp:keywords/>
  <dc:description/>
  <cp:lastModifiedBy>rsykes</cp:lastModifiedBy>
  <cp:lastPrinted>2014-12-12T20:16:45Z</cp:lastPrinted>
  <dcterms:created xsi:type="dcterms:W3CDTF">2014-12-02T01:05:20Z</dcterms:created>
  <dcterms:modified xsi:type="dcterms:W3CDTF">2014-12-31T12:53:06Z</dcterms:modified>
  <cp:category/>
  <cp:version/>
  <cp:contentType/>
  <cp:contentStatus/>
</cp:coreProperties>
</file>