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9660" activeTab="0"/>
  </bookViews>
  <sheets>
    <sheet name="15-yr Am" sheetId="1" r:id="rId1"/>
    <sheet name="Sheet2" sheetId="2" r:id="rId2"/>
    <sheet name="Sheet3" sheetId="3" r:id="rId3"/>
  </sheets>
  <definedNames>
    <definedName name="_xlnm.Print_Area" localSheetId="0">'15-yr Am'!$A$1:$AH$22</definedName>
  </definedNames>
  <calcPr fullCalcOnLoad="1"/>
</workbook>
</file>

<file path=xl/sharedStrings.xml><?xml version="1.0" encoding="utf-8"?>
<sst xmlns="http://schemas.openxmlformats.org/spreadsheetml/2006/main" count="11" uniqueCount="11">
  <si>
    <t>Loan Amount</t>
  </si>
  <si>
    <t>2008 annualized year to date operating portfolio return net of fees</t>
  </si>
  <si>
    <t>PMT</t>
  </si>
  <si>
    <t>I PMT</t>
  </si>
  <si>
    <t>P PMT</t>
  </si>
  <si>
    <t>O/S PRIN</t>
  </si>
  <si>
    <t>Interest Rate</t>
  </si>
  <si>
    <t>City 15-year</t>
  </si>
  <si>
    <t>DATE</t>
  </si>
  <si>
    <t>PMT #</t>
  </si>
  <si>
    <t>REPAYMENT SCHEDULE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</si>
</sst>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[$-409]dddd\,\ mmmm\ dd\,\ yyyy"/>
    <numFmt numFmtId="169" formatCode="[$-409]mmmm\ d\,\ yyyy;@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_);\(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4" fontId="0" fillId="0" borderId="0" xfId="44" applyFont="1" applyAlignment="1">
      <alignment/>
    </xf>
    <xf numFmtId="0" fontId="36" fillId="0" borderId="0" xfId="0" applyFont="1" applyAlignment="1">
      <alignment/>
    </xf>
    <xf numFmtId="1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10" fontId="36" fillId="0" borderId="0" xfId="57" applyNumberFormat="1" applyFont="1" applyAlignment="1">
      <alignment horizontal="left"/>
    </xf>
    <xf numFmtId="0" fontId="37" fillId="0" borderId="0" xfId="0" applyFont="1" applyAlignment="1">
      <alignment/>
    </xf>
    <xf numFmtId="169" fontId="0" fillId="0" borderId="0" xfId="0" applyNumberFormat="1" applyAlignment="1">
      <alignment horizontal="center"/>
    </xf>
    <xf numFmtId="171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Alignment="1">
      <alignment/>
    </xf>
    <xf numFmtId="39" fontId="0" fillId="0" borderId="0" xfId="44" applyNumberFormat="1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3.140625" style="0" bestFit="1" customWidth="1"/>
    <col min="2" max="2" width="10.57421875" style="0" customWidth="1"/>
    <col min="4" max="17" width="13.57421875" style="0" customWidth="1"/>
    <col min="18" max="26" width="12.28125" style="0" bestFit="1" customWidth="1"/>
    <col min="27" max="33" width="11.8515625" style="0" bestFit="1" customWidth="1"/>
    <col min="34" max="34" width="3.7109375" style="0" customWidth="1"/>
    <col min="35" max="35" width="12.8515625" style="0" bestFit="1" customWidth="1"/>
  </cols>
  <sheetData>
    <row r="1" spans="1:17" s="6" customFormat="1" ht="15.7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>
      <c r="A2" s="15">
        <f ca="1">TODAY()</f>
        <v>39555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2" ht="12.75">
      <c r="A6" t="s">
        <v>0</v>
      </c>
      <c r="B6" s="8">
        <v>350000</v>
      </c>
    </row>
    <row r="8" spans="3:33" ht="12.75">
      <c r="C8" t="s">
        <v>8</v>
      </c>
      <c r="D8" s="3">
        <v>39692</v>
      </c>
      <c r="E8" s="3">
        <v>39873</v>
      </c>
      <c r="F8" s="3">
        <v>40057</v>
      </c>
      <c r="G8" s="3">
        <v>40238</v>
      </c>
      <c r="H8" s="3">
        <v>40422</v>
      </c>
      <c r="I8" s="3">
        <v>40603</v>
      </c>
      <c r="J8" s="3">
        <v>40787</v>
      </c>
      <c r="K8" s="3">
        <v>40969</v>
      </c>
      <c r="L8" s="3">
        <v>41153</v>
      </c>
      <c r="M8" s="3">
        <v>41334</v>
      </c>
      <c r="N8" s="3">
        <v>41518</v>
      </c>
      <c r="O8" s="3">
        <v>41699</v>
      </c>
      <c r="P8" s="3">
        <v>41883</v>
      </c>
      <c r="Q8" s="3">
        <v>42064</v>
      </c>
      <c r="R8" s="3">
        <v>42248</v>
      </c>
      <c r="S8" s="3">
        <v>42430</v>
      </c>
      <c r="T8" s="3">
        <v>42614</v>
      </c>
      <c r="U8" s="3">
        <v>42795</v>
      </c>
      <c r="V8" s="3">
        <v>42979</v>
      </c>
      <c r="W8" s="3">
        <v>43160</v>
      </c>
      <c r="X8" s="3">
        <v>43344</v>
      </c>
      <c r="Y8" s="3">
        <v>43525</v>
      </c>
      <c r="Z8" s="3">
        <v>43709</v>
      </c>
      <c r="AA8" s="3">
        <v>43891</v>
      </c>
      <c r="AB8" s="3">
        <v>44075</v>
      </c>
      <c r="AC8" s="3">
        <v>44256</v>
      </c>
      <c r="AD8" s="3">
        <v>44440</v>
      </c>
      <c r="AE8" s="3">
        <v>44621</v>
      </c>
      <c r="AF8" s="3">
        <v>44805</v>
      </c>
      <c r="AG8" s="3">
        <v>44986</v>
      </c>
    </row>
    <row r="10" ht="12.75" hidden="1"/>
    <row r="11" spans="3:33" s="9" customFormat="1" ht="12.75">
      <c r="C11" s="13" t="s">
        <v>9</v>
      </c>
      <c r="D11" s="9">
        <v>1</v>
      </c>
      <c r="E11" s="9">
        <v>2</v>
      </c>
      <c r="F11" s="9">
        <v>3</v>
      </c>
      <c r="G11" s="9">
        <v>4</v>
      </c>
      <c r="H11" s="9">
        <v>5</v>
      </c>
      <c r="I11" s="9">
        <v>6</v>
      </c>
      <c r="J11" s="9">
        <v>7</v>
      </c>
      <c r="K11" s="9">
        <v>8</v>
      </c>
      <c r="L11" s="9">
        <v>9</v>
      </c>
      <c r="M11" s="9">
        <v>10</v>
      </c>
      <c r="N11" s="9">
        <v>11</v>
      </c>
      <c r="O11" s="9">
        <v>12</v>
      </c>
      <c r="P11" s="9">
        <v>13</v>
      </c>
      <c r="Q11" s="9">
        <v>14</v>
      </c>
      <c r="R11" s="9">
        <v>15</v>
      </c>
      <c r="S11" s="9">
        <v>16</v>
      </c>
      <c r="T11" s="9">
        <v>17</v>
      </c>
      <c r="U11" s="9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</row>
    <row r="12" ht="12.75">
      <c r="R12" s="1"/>
    </row>
    <row r="13" spans="1:35" s="10" customFormat="1" ht="12.75">
      <c r="A13" s="10" t="s">
        <v>7</v>
      </c>
      <c r="B13" s="12">
        <f>B19</f>
        <v>0.0445</v>
      </c>
      <c r="C13" s="10" t="s">
        <v>2</v>
      </c>
      <c r="D13" s="11">
        <f aca="true" t="shared" si="0" ref="D13:AG13">PMT($B$13/2,30,$B$6)</f>
        <v>-16115.082997306568</v>
      </c>
      <c r="E13" s="11">
        <f t="shared" si="0"/>
        <v>-16115.082997306568</v>
      </c>
      <c r="F13" s="11">
        <f t="shared" si="0"/>
        <v>-16115.082997306568</v>
      </c>
      <c r="G13" s="11">
        <f t="shared" si="0"/>
        <v>-16115.082997306568</v>
      </c>
      <c r="H13" s="11">
        <f t="shared" si="0"/>
        <v>-16115.082997306568</v>
      </c>
      <c r="I13" s="11">
        <f t="shared" si="0"/>
        <v>-16115.082997306568</v>
      </c>
      <c r="J13" s="11">
        <f t="shared" si="0"/>
        <v>-16115.082997306568</v>
      </c>
      <c r="K13" s="11">
        <f t="shared" si="0"/>
        <v>-16115.082997306568</v>
      </c>
      <c r="L13" s="11">
        <f t="shared" si="0"/>
        <v>-16115.082997306568</v>
      </c>
      <c r="M13" s="11">
        <f t="shared" si="0"/>
        <v>-16115.082997306568</v>
      </c>
      <c r="N13" s="11">
        <f t="shared" si="0"/>
        <v>-16115.082997306568</v>
      </c>
      <c r="O13" s="11">
        <f t="shared" si="0"/>
        <v>-16115.082997306568</v>
      </c>
      <c r="P13" s="11">
        <f t="shared" si="0"/>
        <v>-16115.082997306568</v>
      </c>
      <c r="Q13" s="11">
        <f t="shared" si="0"/>
        <v>-16115.082997306568</v>
      </c>
      <c r="R13" s="11">
        <f t="shared" si="0"/>
        <v>-16115.082997306568</v>
      </c>
      <c r="S13" s="11">
        <f t="shared" si="0"/>
        <v>-16115.082997306568</v>
      </c>
      <c r="T13" s="11">
        <f t="shared" si="0"/>
        <v>-16115.082997306568</v>
      </c>
      <c r="U13" s="11">
        <f t="shared" si="0"/>
        <v>-16115.082997306568</v>
      </c>
      <c r="V13" s="11">
        <f t="shared" si="0"/>
        <v>-16115.082997306568</v>
      </c>
      <c r="W13" s="11">
        <f t="shared" si="0"/>
        <v>-16115.082997306568</v>
      </c>
      <c r="X13" s="11">
        <f t="shared" si="0"/>
        <v>-16115.082997306568</v>
      </c>
      <c r="Y13" s="11">
        <f t="shared" si="0"/>
        <v>-16115.082997306568</v>
      </c>
      <c r="Z13" s="11">
        <f t="shared" si="0"/>
        <v>-16115.082997306568</v>
      </c>
      <c r="AA13" s="11">
        <f t="shared" si="0"/>
        <v>-16115.082997306568</v>
      </c>
      <c r="AB13" s="11">
        <f t="shared" si="0"/>
        <v>-16115.082997306568</v>
      </c>
      <c r="AC13" s="11">
        <f t="shared" si="0"/>
        <v>-16115.082997306568</v>
      </c>
      <c r="AD13" s="11">
        <f t="shared" si="0"/>
        <v>-16115.082997306568</v>
      </c>
      <c r="AE13" s="11">
        <f t="shared" si="0"/>
        <v>-16115.082997306568</v>
      </c>
      <c r="AF13" s="11">
        <f t="shared" si="0"/>
        <v>-16115.082997306568</v>
      </c>
      <c r="AG13" s="11">
        <f t="shared" si="0"/>
        <v>-16115.082997306568</v>
      </c>
      <c r="AI13" s="4"/>
    </row>
    <row r="14" spans="3:33" ht="12.75">
      <c r="C14" t="s">
        <v>3</v>
      </c>
      <c r="D14" s="1">
        <f>-$B$6*$B$19/2</f>
        <v>-7787.5</v>
      </c>
      <c r="E14" s="1">
        <f aca="true" t="shared" si="1" ref="E14:M14">-D16*$B$19/2</f>
        <v>-7602.211278309929</v>
      </c>
      <c r="F14" s="1">
        <f t="shared" si="1"/>
        <v>-7412.799882562254</v>
      </c>
      <c r="G14" s="1">
        <f t="shared" si="1"/>
        <v>-7219.174083259194</v>
      </c>
      <c r="H14" s="1">
        <f t="shared" si="1"/>
        <v>-7021.24010992164</v>
      </c>
      <c r="I14" s="1">
        <f t="shared" si="1"/>
        <v>-6818.902105677325</v>
      </c>
      <c r="J14" s="1">
        <f t="shared" si="1"/>
        <v>-6612.062080838575</v>
      </c>
      <c r="K14" s="1">
        <f t="shared" si="1"/>
        <v>-6400.619865447162</v>
      </c>
      <c r="L14" s="1">
        <f t="shared" si="1"/>
        <v>-6184.473060763289</v>
      </c>
      <c r="M14" s="1">
        <f t="shared" si="1"/>
        <v>-5963.516989675201</v>
      </c>
      <c r="N14" s="1">
        <f aca="true" t="shared" si="2" ref="N14:T14">-M16*$B$19/2</f>
        <v>-5737.644646005404</v>
      </c>
      <c r="O14" s="1">
        <f t="shared" si="2"/>
        <v>-5506.746642688953</v>
      </c>
      <c r="P14" s="1">
        <f t="shared" si="2"/>
        <v>-5270.711158798711</v>
      </c>
      <c r="Q14" s="1">
        <f t="shared" si="2"/>
        <v>-5029.423885391911</v>
      </c>
      <c r="R14" s="1">
        <f t="shared" si="2"/>
        <v>-4782.76797015181</v>
      </c>
      <c r="S14" s="1">
        <f t="shared" si="2"/>
        <v>-4530.623960797617</v>
      </c>
      <c r="T14" s="1">
        <f t="shared" si="2"/>
        <v>-4272.869747235293</v>
      </c>
      <c r="U14" s="1">
        <f aca="true" t="shared" si="3" ref="U14:AG14">-T16*$B$19/2</f>
        <v>-4009.380502421207</v>
      </c>
      <c r="V14" s="1">
        <f t="shared" si="3"/>
        <v>-3740.0286219100076</v>
      </c>
      <c r="W14" s="1">
        <f t="shared" si="3"/>
        <v>-3464.683662057434</v>
      </c>
      <c r="X14" s="1">
        <f t="shared" si="3"/>
        <v>-3183.212276848141</v>
      </c>
      <c r="Y14" s="1">
        <f t="shared" si="3"/>
        <v>-2895.478153317941</v>
      </c>
      <c r="Z14" s="1">
        <f t="shared" si="3"/>
        <v>-2601.3419455391945</v>
      </c>
      <c r="AA14" s="1">
        <f t="shared" si="3"/>
        <v>-2300.66120713737</v>
      </c>
      <c r="AB14" s="1">
        <f t="shared" si="3"/>
        <v>-1993.2903223061055</v>
      </c>
      <c r="AC14" s="1">
        <f t="shared" si="3"/>
        <v>-1679.0804352873454</v>
      </c>
      <c r="AD14" s="1">
        <f t="shared" si="3"/>
        <v>-1357.8793782824177</v>
      </c>
      <c r="AE14" s="1">
        <f t="shared" si="3"/>
        <v>-1029.5315977591304</v>
      </c>
      <c r="AF14" s="1">
        <f t="shared" si="3"/>
        <v>-693.8780791191999</v>
      </c>
      <c r="AG14" s="1">
        <f t="shared" si="3"/>
        <v>-350.756269689531</v>
      </c>
    </row>
    <row r="15" spans="3:33" ht="12.75">
      <c r="C15" t="s">
        <v>4</v>
      </c>
      <c r="D15" s="1">
        <f>D13-D14</f>
        <v>-8327.582997306568</v>
      </c>
      <c r="E15" s="1">
        <f aca="true" t="shared" si="4" ref="E15:Q15">E13-E14</f>
        <v>-8512.87171899664</v>
      </c>
      <c r="F15" s="1">
        <f t="shared" si="4"/>
        <v>-8702.283114744314</v>
      </c>
      <c r="G15" s="1">
        <f t="shared" si="4"/>
        <v>-8895.908914047373</v>
      </c>
      <c r="H15" s="1">
        <f t="shared" si="4"/>
        <v>-9093.842887384928</v>
      </c>
      <c r="I15" s="1">
        <f t="shared" si="4"/>
        <v>-9296.180891629243</v>
      </c>
      <c r="J15" s="1">
        <f t="shared" si="4"/>
        <v>-9503.020916467995</v>
      </c>
      <c r="K15" s="1">
        <f t="shared" si="4"/>
        <v>-9714.463131859407</v>
      </c>
      <c r="L15" s="1">
        <f t="shared" si="4"/>
        <v>-9930.609936543278</v>
      </c>
      <c r="M15" s="1">
        <f t="shared" si="4"/>
        <v>-10151.566007631367</v>
      </c>
      <c r="N15" s="1">
        <f t="shared" si="4"/>
        <v>-10377.438351301163</v>
      </c>
      <c r="O15" s="1">
        <f t="shared" si="4"/>
        <v>-10608.336354617615</v>
      </c>
      <c r="P15" s="1">
        <f t="shared" si="4"/>
        <v>-10844.371838507857</v>
      </c>
      <c r="Q15" s="1">
        <f t="shared" si="4"/>
        <v>-11085.659111914658</v>
      </c>
      <c r="R15" s="1">
        <f>R13-R14</f>
        <v>-11332.315027154758</v>
      </c>
      <c r="S15" s="1">
        <f>S13-S14</f>
        <v>-11584.459036508952</v>
      </c>
      <c r="T15" s="1">
        <f>T13-T14</f>
        <v>-11842.213250071276</v>
      </c>
      <c r="U15" s="1">
        <f aca="true" t="shared" si="5" ref="U15:AG15">U13-U14</f>
        <v>-12105.702494885361</v>
      </c>
      <c r="V15" s="1">
        <f t="shared" si="5"/>
        <v>-12375.054375396561</v>
      </c>
      <c r="W15" s="1">
        <f t="shared" si="5"/>
        <v>-12650.399335249134</v>
      </c>
      <c r="X15" s="1">
        <f t="shared" si="5"/>
        <v>-12931.870720458428</v>
      </c>
      <c r="Y15" s="1">
        <f t="shared" si="5"/>
        <v>-13219.604843988627</v>
      </c>
      <c r="Z15" s="1">
        <f t="shared" si="5"/>
        <v>-13513.741051767374</v>
      </c>
      <c r="AA15" s="1">
        <f t="shared" si="5"/>
        <v>-13814.421790169199</v>
      </c>
      <c r="AB15" s="1">
        <f t="shared" si="5"/>
        <v>-14121.792675000463</v>
      </c>
      <c r="AC15" s="1">
        <f t="shared" si="5"/>
        <v>-14436.002562019223</v>
      </c>
      <c r="AD15" s="1">
        <f t="shared" si="5"/>
        <v>-14757.20361902415</v>
      </c>
      <c r="AE15" s="1">
        <f t="shared" si="5"/>
        <v>-15085.551399547438</v>
      </c>
      <c r="AF15" s="1">
        <f t="shared" si="5"/>
        <v>-15421.204918187368</v>
      </c>
      <c r="AG15" s="1">
        <f t="shared" si="5"/>
        <v>-15764.326727617037</v>
      </c>
    </row>
    <row r="16" spans="3:33" ht="12.75">
      <c r="C16" t="s">
        <v>5</v>
      </c>
      <c r="D16" s="1">
        <f>$B$6+D15</f>
        <v>341672.41700269346</v>
      </c>
      <c r="E16" s="1">
        <f>D16+E15</f>
        <v>333159.54528369685</v>
      </c>
      <c r="F16" s="1">
        <f aca="true" t="shared" si="6" ref="F16:Q16">E16+F15</f>
        <v>324457.26216895255</v>
      </c>
      <c r="G16" s="1">
        <f t="shared" si="6"/>
        <v>315561.3532549052</v>
      </c>
      <c r="H16" s="1">
        <f t="shared" si="6"/>
        <v>306467.51036752027</v>
      </c>
      <c r="I16" s="1">
        <f t="shared" si="6"/>
        <v>297171.329475891</v>
      </c>
      <c r="J16" s="1">
        <f t="shared" si="6"/>
        <v>287668.308559423</v>
      </c>
      <c r="K16" s="1">
        <f t="shared" si="6"/>
        <v>277953.8454275636</v>
      </c>
      <c r="L16" s="1">
        <f t="shared" si="6"/>
        <v>268023.2354910203</v>
      </c>
      <c r="M16" s="1">
        <f t="shared" si="6"/>
        <v>257871.66948338895</v>
      </c>
      <c r="N16" s="1">
        <f>M16+N15</f>
        <v>247494.2311320878</v>
      </c>
      <c r="O16" s="1">
        <f t="shared" si="6"/>
        <v>236885.89477747018</v>
      </c>
      <c r="P16" s="1">
        <f t="shared" si="6"/>
        <v>226041.52293896233</v>
      </c>
      <c r="Q16" s="1">
        <f t="shared" si="6"/>
        <v>214955.86382704767</v>
      </c>
      <c r="R16" s="1">
        <f aca="true" t="shared" si="7" ref="R16:AG16">Q16+R15</f>
        <v>203623.54879989292</v>
      </c>
      <c r="S16" s="1">
        <f t="shared" si="7"/>
        <v>192039.08976338396</v>
      </c>
      <c r="T16" s="1">
        <f t="shared" si="7"/>
        <v>180196.8765133127</v>
      </c>
      <c r="U16" s="1">
        <f t="shared" si="7"/>
        <v>168091.17401842732</v>
      </c>
      <c r="V16" s="1">
        <f t="shared" si="7"/>
        <v>155716.11964303075</v>
      </c>
      <c r="W16" s="1">
        <f t="shared" si="7"/>
        <v>143065.72030778162</v>
      </c>
      <c r="X16" s="1">
        <f t="shared" si="7"/>
        <v>130133.8495873232</v>
      </c>
      <c r="Y16" s="1">
        <f t="shared" si="7"/>
        <v>116914.24474333458</v>
      </c>
      <c r="Z16" s="1">
        <f t="shared" si="7"/>
        <v>103400.50369156721</v>
      </c>
      <c r="AA16" s="1">
        <f t="shared" si="7"/>
        <v>89586.081901398</v>
      </c>
      <c r="AB16" s="1">
        <f t="shared" si="7"/>
        <v>75464.28922639755</v>
      </c>
      <c r="AC16" s="1">
        <f t="shared" si="7"/>
        <v>61028.28666437833</v>
      </c>
      <c r="AD16" s="1">
        <f t="shared" si="7"/>
        <v>46271.08304535418</v>
      </c>
      <c r="AE16" s="1">
        <f t="shared" si="7"/>
        <v>31185.53164580674</v>
      </c>
      <c r="AF16" s="1">
        <f t="shared" si="7"/>
        <v>15764.326727619371</v>
      </c>
      <c r="AG16" s="1">
        <f t="shared" si="7"/>
        <v>2.333763404749334E-09</v>
      </c>
    </row>
    <row r="18" ht="12.75">
      <c r="B18" s="2"/>
    </row>
    <row r="19" spans="1:2" ht="12.75">
      <c r="A19" t="s">
        <v>6</v>
      </c>
      <c r="B19" s="5">
        <v>0.0445</v>
      </c>
    </row>
    <row r="20" ht="12.75">
      <c r="B20" s="2" t="s">
        <v>1</v>
      </c>
    </row>
    <row r="21" ht="12.75">
      <c r="B21" s="2"/>
    </row>
    <row r="22" ht="12.75">
      <c r="B22" s="2"/>
    </row>
    <row r="23" ht="12.75">
      <c r="B23" s="2"/>
    </row>
  </sheetData>
  <sheetProtection/>
  <mergeCells count="3">
    <mergeCell ref="A1:Q1"/>
    <mergeCell ref="A2:Q2"/>
    <mergeCell ref="A5:Q5"/>
  </mergeCells>
  <printOptions/>
  <pageMargins left="0.7" right="0.7" top="0.75" bottom="0.75" header="0.3" footer="0.3"/>
  <pageSetup fitToWidth="2" fitToHeight="1" horizontalDpi="600" verticalDpi="600" orientation="landscape" paperSize="5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mhorning</dc:creator>
  <cp:keywords/>
  <dc:description/>
  <cp:lastModifiedBy>mhorning</cp:lastModifiedBy>
  <cp:lastPrinted>2008-04-11T15:13:52Z</cp:lastPrinted>
  <dcterms:created xsi:type="dcterms:W3CDTF">2008-03-19T15:35:27Z</dcterms:created>
  <dcterms:modified xsi:type="dcterms:W3CDTF">2008-04-17T19:38:49Z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